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J:\Process\Plate Theory\Tech Center Spreadsheets\Aquarium\"/>
    </mc:Choice>
  </mc:AlternateContent>
  <xr:revisionPtr revIDLastSave="0" documentId="13_ncr:1_{76469C27-A605-4475-BB41-95885DB3DBA8}" xr6:coauthVersionLast="45" xr6:coauthVersionMax="45" xr10:uidLastSave="{00000000-0000-0000-0000-000000000000}"/>
  <workbookProtection workbookAlgorithmName="SHA-512" workbookHashValue="iterKbCWZ3sYSjkja7titUQClYzS3mWr7CLYggQrDepJulc4dt3ESKJqlxzW0AQskx28ktCISzZRt3QjQNHw5g==" workbookSaltValue="PKX9JLNuC3Ccr+0ccjOMvQ==" workbookSpinCount="100000" lockStructure="1"/>
  <bookViews>
    <workbookView xWindow="-120" yWindow="-120" windowWidth="25440" windowHeight="15540" xr2:uid="{00000000-000D-0000-FFFF-FFFF00000000}"/>
  </bookViews>
  <sheets>
    <sheet name="Calculatio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 l="1"/>
  <c r="C24" i="1"/>
  <c r="C26" i="1" s="1"/>
  <c r="C27" i="1" s="1"/>
  <c r="C28" i="1" s="1"/>
</calcChain>
</file>

<file path=xl/sharedStrings.xml><?xml version="1.0" encoding="utf-8"?>
<sst xmlns="http://schemas.openxmlformats.org/spreadsheetml/2006/main" count="73" uniqueCount="61">
  <si>
    <t>H</t>
  </si>
  <si>
    <t>L</t>
  </si>
  <si>
    <t>q</t>
  </si>
  <si>
    <t>a</t>
  </si>
  <si>
    <t>b</t>
  </si>
  <si>
    <t>L/H</t>
  </si>
  <si>
    <t>Assumptions</t>
  </si>
  <si>
    <t>*</t>
  </si>
  <si>
    <t>How to use this Spreadsheet</t>
  </si>
  <si>
    <t>Important Considerations</t>
  </si>
  <si>
    <t>While the tensile strength of the ACRYLITE GP sheet is 10,000 psi at room temperature, continuously imposed loads below that could cause stress crazing and/or failure.  Therefore, 750 psi is the design stress used for water applications.</t>
  </si>
  <si>
    <t>Any Questions?  Please contact our Technical Center at: (207) 490-4230</t>
  </si>
  <si>
    <t>All joints made with two-part polymerizable cement, ideally ACRIFIX® 2R 0190.</t>
  </si>
  <si>
    <t>Proper cementing techniques are utilized to achieve full strength joints.</t>
  </si>
  <si>
    <t>Max allowable continuous stress &lt; tensile strength to prevent stress crazing and creep failure.</t>
  </si>
  <si>
    <t>Length "L" is always the longer of the two bottom sides.</t>
  </si>
  <si>
    <t>Enter the height, "H" in inches.</t>
  </si>
  <si>
    <t>Enter the length of the longest side, "L" in inches.</t>
  </si>
  <si>
    <t>Specify whether the top of the tank will be closed/braced or open.</t>
  </si>
  <si>
    <t>Inputs</t>
  </si>
  <si>
    <t>Limits</t>
  </si>
  <si>
    <t>Result</t>
  </si>
  <si>
    <t>Height of Tank, H</t>
  </si>
  <si>
    <t>in</t>
  </si>
  <si>
    <t>Longest Side, L</t>
  </si>
  <si>
    <t>Tanks with a closed top or cross-bracing that prevents bowing can use thinner sheet.</t>
  </si>
  <si>
    <t>Top, Braced or Open</t>
  </si>
  <si>
    <t>Braced</t>
  </si>
  <si>
    <t>Open</t>
  </si>
  <si>
    <t>psi</t>
  </si>
  <si>
    <t>Maximum Water Pressure</t>
  </si>
  <si>
    <t>Maximum Allowable Stress for ACRYLITE® Cast in Aquariums</t>
  </si>
  <si>
    <t>Thickness</t>
  </si>
  <si>
    <t>[in]</t>
  </si>
  <si>
    <t>Notes</t>
  </si>
  <si>
    <t>Minimum Thickness Recommendation</t>
  </si>
  <si>
    <t xml:space="preserve">3.0 mm ACRYLITE® Cast </t>
  </si>
  <si>
    <t xml:space="preserve">4.5 mm ACRYLITE® Cast </t>
  </si>
  <si>
    <t xml:space="preserve">5.6 mm ACRYLITE® Cast </t>
  </si>
  <si>
    <t xml:space="preserve">6.0 mm ACRYLITE® Cast </t>
  </si>
  <si>
    <t xml:space="preserve">9.0 mm ACRYLITE® Cast </t>
  </si>
  <si>
    <t xml:space="preserve">12.0 mm ACRYLITE® Cast </t>
  </si>
  <si>
    <t xml:space="preserve">18.0 mm ACRYLITE® Cast </t>
  </si>
  <si>
    <t>Bottom of tank is fully supported on firm horizontal foundation.</t>
  </si>
  <si>
    <t xml:space="preserve">Material is ACRYLITE® Cast acrylic. </t>
  </si>
  <si>
    <r>
      <t>T</t>
    </r>
    <r>
      <rPr>
        <b/>
        <vertAlign val="subscript"/>
        <sz val="10"/>
        <color theme="0"/>
        <rFont val="Arial"/>
        <family val="2"/>
      </rPr>
      <t>c</t>
    </r>
  </si>
  <si>
    <t xml:space="preserve">Wall Thickness Calculation for Small Aquariums </t>
  </si>
  <si>
    <t>All recommendations made herein are believed to be reliable. Such recommendations are made without charge and without warranty, and on the express understanding that Roehm America LLC assumes no obligations in connection with any such recommendations. Recommendations limited to small private aquariums. Call Technical Service at 207-490-4230 for support on larger institutional or commercial aquariums.</t>
  </si>
  <si>
    <t xml:space="preserve">25.0 mm ACRYLITE® Cast </t>
  </si>
  <si>
    <t xml:space="preserve">30.0 mm ACRYLITE® Block </t>
  </si>
  <si>
    <t xml:space="preserve">35.0 mm ACRYLITE® Block </t>
  </si>
  <si>
    <t xml:space="preserve">40.0 mm ACRYLITE® Block </t>
  </si>
  <si>
    <t xml:space="preserve">50.0 mm ACRYLITE® Block </t>
  </si>
  <si>
    <t xml:space="preserve">60.0 mm ACRYLITE® Block </t>
  </si>
  <si>
    <t xml:space="preserve">63.5 mm ACRYLITE® Block </t>
  </si>
  <si>
    <t xml:space="preserve">70.0 mm ACRYLITE® Block </t>
  </si>
  <si>
    <t xml:space="preserve">80.0 mm ACRYLITE® Block </t>
  </si>
  <si>
    <t xml:space="preserve">90.0 mm ACRYLITE® Block </t>
  </si>
  <si>
    <t xml:space="preserve">100.0 mm ACRYLITE® Block </t>
  </si>
  <si>
    <t>Green meets stress criteria.</t>
  </si>
  <si>
    <t>Contact our Technical Center at (207) 490-4230 for a check on the best thickness of ACRYLITE® Block for your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</si>
</sst>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0"/>
      <name val="Arial"/>
    </font>
    <font>
      <b/>
      <sz val="12"/>
      <name val="Arial"/>
      <family val="2"/>
    </font>
    <font>
      <b/>
      <sz val="10"/>
      <name val="Arial"/>
      <family val="2"/>
    </font>
    <font>
      <sz val="8"/>
      <name val="Arial"/>
      <family val="2"/>
    </font>
    <font>
      <i/>
      <sz val="8"/>
      <name val="Arial"/>
      <family val="2"/>
    </font>
    <font>
      <i/>
      <sz val="10"/>
      <name val="Arial"/>
      <family val="2"/>
    </font>
    <font>
      <sz val="10"/>
      <name val="Arial"/>
      <family val="2"/>
    </font>
    <font>
      <b/>
      <sz val="12"/>
      <color theme="0"/>
      <name val="Arial"/>
      <family val="2"/>
    </font>
    <font>
      <b/>
      <sz val="10"/>
      <color indexed="9"/>
      <name val="Arial"/>
      <family val="2"/>
    </font>
    <font>
      <sz val="10"/>
      <color theme="0"/>
      <name val="Arial"/>
      <family val="2"/>
    </font>
    <font>
      <b/>
      <sz val="10"/>
      <color theme="0"/>
      <name val="Arial"/>
      <family val="2"/>
    </font>
    <font>
      <sz val="10"/>
      <color rgb="FF6F6F6E"/>
      <name val="Arial"/>
      <family val="2"/>
    </font>
    <font>
      <i/>
      <sz val="10"/>
      <color rgb="FF6F6F6E"/>
      <name val="Arial"/>
      <family val="2"/>
    </font>
    <font>
      <b/>
      <vertAlign val="subscript"/>
      <sz val="10"/>
      <color theme="0"/>
      <name val="Arial"/>
      <family val="2"/>
    </font>
    <font>
      <b/>
      <sz val="10"/>
      <color indexed="8"/>
      <name val="Arial"/>
      <family val="2"/>
    </font>
    <font>
      <b/>
      <sz val="10"/>
      <name val="Symbol"/>
      <family val="1"/>
      <charset val="2"/>
    </font>
    <font>
      <b/>
      <sz val="10"/>
      <color indexed="10"/>
      <name val="Arial"/>
      <family val="2"/>
    </font>
    <font>
      <b/>
      <sz val="10"/>
      <color rgb="FFFF0000"/>
      <name val="Arial"/>
      <family val="2"/>
    </font>
  </fonts>
  <fills count="6">
    <fill>
      <patternFill patternType="none"/>
    </fill>
    <fill>
      <patternFill patternType="gray125"/>
    </fill>
    <fill>
      <patternFill patternType="solid">
        <fgColor theme="1"/>
        <bgColor indexed="64"/>
      </patternFill>
    </fill>
    <fill>
      <patternFill patternType="solid">
        <fgColor rgb="FF0088CE"/>
        <bgColor indexed="64"/>
      </patternFill>
    </fill>
    <fill>
      <patternFill patternType="solid">
        <fgColor rgb="FFE03C31"/>
        <bgColor indexed="64"/>
      </patternFill>
    </fill>
    <fill>
      <patternFill patternType="solid">
        <fgColor rgb="FF000000"/>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rgb="FF6F6F6E"/>
      </bottom>
      <diagonal/>
    </border>
    <border>
      <left/>
      <right/>
      <top style="medium">
        <color rgb="FF6F6F6E"/>
      </top>
      <bottom/>
      <diagonal/>
    </border>
    <border>
      <left/>
      <right/>
      <top/>
      <bottom style="dashed">
        <color theme="0" tint="-0.499984740745262"/>
      </bottom>
      <diagonal/>
    </border>
    <border>
      <left/>
      <right/>
      <top style="dashed">
        <color theme="0" tint="-0.499984740745262"/>
      </top>
      <bottom/>
      <diagonal/>
    </border>
  </borders>
  <cellStyleXfs count="1">
    <xf numFmtId="0" fontId="0" fillId="0" borderId="0"/>
  </cellStyleXfs>
  <cellXfs count="72">
    <xf numFmtId="0" fontId="0" fillId="0" borderId="0" xfId="0"/>
    <xf numFmtId="0" fontId="2" fillId="0" borderId="0" xfId="0" applyFont="1"/>
    <xf numFmtId="0" fontId="2" fillId="0" borderId="0" xfId="0" applyFont="1" applyFill="1"/>
    <xf numFmtId="0" fontId="3" fillId="0" borderId="0" xfId="0" applyFont="1"/>
    <xf numFmtId="0" fontId="0" fillId="0" borderId="0" xfId="0"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vertical="center" wrapText="1"/>
    </xf>
    <xf numFmtId="2" fontId="8" fillId="3" borderId="2" xfId="0" applyNumberFormat="1" applyFont="1" applyFill="1" applyBorder="1" applyAlignment="1" applyProtection="1">
      <alignment horizontal="center" vertical="center"/>
      <protection locked="0"/>
    </xf>
    <xf numFmtId="2" fontId="8" fillId="3" borderId="0" xfId="0" applyNumberFormat="1"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9" fillId="0" borderId="0" xfId="0" applyFont="1"/>
    <xf numFmtId="0" fontId="7" fillId="0" borderId="0" xfId="0" applyFont="1" applyFill="1" applyAlignment="1">
      <alignment vertical="center"/>
    </xf>
    <xf numFmtId="0" fontId="4" fillId="0" borderId="0" xfId="0" applyFont="1" applyAlignment="1">
      <alignment vertical="center" wrapText="1"/>
    </xf>
    <xf numFmtId="0" fontId="0" fillId="0" borderId="0" xfId="0" applyAlignment="1"/>
    <xf numFmtId="0" fontId="0" fillId="0" borderId="0" xfId="0" applyAlignment="1">
      <alignment wrapText="1"/>
    </xf>
    <xf numFmtId="0" fontId="6" fillId="0" borderId="0" xfId="0" applyFont="1" applyAlignment="1"/>
    <xf numFmtId="0" fontId="1" fillId="0" borderId="0" xfId="0" applyFont="1" applyBorder="1" applyAlignment="1">
      <alignment horizontal="left" vertical="center" wrapText="1"/>
    </xf>
    <xf numFmtId="0" fontId="6" fillId="0" borderId="9" xfId="0" applyFont="1" applyBorder="1" applyAlignment="1">
      <alignment horizontal="center" wrapText="1"/>
    </xf>
    <xf numFmtId="164" fontId="0" fillId="0" borderId="10" xfId="0" applyNumberFormat="1" applyBorder="1" applyAlignment="1">
      <alignment horizontal="center"/>
    </xf>
    <xf numFmtId="0" fontId="11" fillId="0" borderId="12" xfId="0" applyFont="1" applyBorder="1" applyAlignment="1">
      <alignment horizontal="left"/>
    </xf>
    <xf numFmtId="0" fontId="11" fillId="0" borderId="0" xfId="0" applyFont="1" applyAlignment="1">
      <alignment horizontal="left"/>
    </xf>
    <xf numFmtId="0" fontId="6" fillId="0" borderId="11" xfId="0" applyFont="1" applyBorder="1" applyAlignment="1">
      <alignment horizontal="center"/>
    </xf>
    <xf numFmtId="164" fontId="0" fillId="0" borderId="10" xfId="0" applyNumberFormat="1" applyFill="1" applyBorder="1" applyAlignment="1">
      <alignment horizontal="center"/>
    </xf>
    <xf numFmtId="164" fontId="0" fillId="0" borderId="11" xfId="0" applyNumberFormat="1" applyFill="1" applyBorder="1" applyAlignment="1">
      <alignment horizontal="center"/>
    </xf>
    <xf numFmtId="164" fontId="10" fillId="4" borderId="2" xfId="0" applyNumberFormat="1" applyFont="1" applyFill="1" applyBorder="1" applyAlignment="1">
      <alignment horizontal="center" vertical="center"/>
    </xf>
    <xf numFmtId="2" fontId="10" fillId="4" borderId="0" xfId="0" applyNumberFormat="1" applyFont="1" applyFill="1" applyBorder="1" applyAlignment="1">
      <alignment horizontal="center" vertical="center"/>
    </xf>
    <xf numFmtId="0" fontId="10" fillId="4" borderId="0" xfId="0" applyFont="1" applyFill="1" applyBorder="1" applyAlignment="1">
      <alignment horizontal="center" vertical="center"/>
    </xf>
    <xf numFmtId="164" fontId="10" fillId="4" borderId="7" xfId="0" applyNumberFormat="1" applyFont="1" applyFill="1" applyBorder="1" applyAlignment="1">
      <alignment horizontal="center" vertical="center"/>
    </xf>
    <xf numFmtId="164" fontId="10" fillId="5" borderId="7" xfId="0" applyNumberFormat="1" applyFont="1" applyFill="1" applyBorder="1" applyAlignment="1">
      <alignment horizontal="center" vertical="center"/>
    </xf>
    <xf numFmtId="0" fontId="10" fillId="5" borderId="6" xfId="0" applyFont="1" applyFill="1" applyBorder="1" applyAlignment="1">
      <alignment horizontal="center" vertical="center"/>
    </xf>
    <xf numFmtId="0" fontId="6" fillId="0" borderId="0" xfId="0" applyFont="1" applyAlignment="1">
      <alignment vertical="center" wrapText="1"/>
    </xf>
    <xf numFmtId="0" fontId="10" fillId="5" borderId="8" xfId="0" applyFont="1" applyFill="1" applyBorder="1" applyAlignment="1">
      <alignment horizontal="center" vertical="center"/>
    </xf>
    <xf numFmtId="164" fontId="0" fillId="0" borderId="0" xfId="0" applyNumberFormat="1" applyBorder="1" applyAlignment="1">
      <alignment horizontal="center"/>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15" fillId="0" borderId="7" xfId="0" applyFont="1" applyBorder="1" applyAlignment="1">
      <alignment horizontal="left"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6"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quotePrefix="1" applyFont="1" applyBorder="1" applyAlignment="1">
      <alignment horizontal="center" vertical="center"/>
    </xf>
    <xf numFmtId="0" fontId="2" fillId="0" borderId="8" xfId="0" quotePrefix="1" applyFont="1" applyBorder="1" applyAlignment="1">
      <alignment horizontal="center" vertical="center"/>
    </xf>
    <xf numFmtId="0" fontId="12" fillId="0" borderId="0" xfId="0" applyFont="1" applyBorder="1" applyAlignment="1">
      <alignment vertical="top" wrapText="1"/>
    </xf>
    <xf numFmtId="0" fontId="10" fillId="5" borderId="7" xfId="0" applyFont="1" applyFill="1" applyBorder="1" applyAlignment="1">
      <alignment horizontal="left" vertical="center"/>
    </xf>
    <xf numFmtId="0" fontId="5" fillId="0" borderId="0" xfId="0" applyFont="1" applyAlignment="1">
      <alignment horizontal="left" wrapText="1"/>
    </xf>
    <xf numFmtId="0" fontId="0" fillId="0" borderId="0" xfId="0" applyAlignment="1">
      <alignment horizontal="left" wrapText="1"/>
    </xf>
    <xf numFmtId="0" fontId="7" fillId="2" borderId="0" xfId="0" applyFont="1" applyFill="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wrapText="1"/>
    </xf>
    <xf numFmtId="0" fontId="6" fillId="0" borderId="5" xfId="0" applyFont="1" applyBorder="1" applyAlignment="1">
      <alignment horizontal="left" wrapText="1"/>
    </xf>
    <xf numFmtId="0" fontId="0" fillId="0" borderId="5" xfId="0" applyBorder="1" applyAlignment="1">
      <alignment horizontal="left"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12" fillId="0" borderId="13" xfId="0" applyFont="1" applyBorder="1" applyAlignment="1">
      <alignment horizontal="center" vertical="top" wrapText="1"/>
    </xf>
    <xf numFmtId="0" fontId="12" fillId="0" borderId="0" xfId="0" applyFont="1" applyBorder="1" applyAlignment="1">
      <alignment horizontal="center" vertical="top" wrapText="1"/>
    </xf>
    <xf numFmtId="0" fontId="17" fillId="0" borderId="2" xfId="0" applyFont="1" applyFill="1" applyBorder="1" applyAlignment="1">
      <alignment horizontal="center" vertical="center" wrapText="1"/>
    </xf>
    <xf numFmtId="0" fontId="17" fillId="0" borderId="0" xfId="0" applyFont="1" applyFill="1" applyAlignment="1">
      <alignment horizontal="center" vertical="center" wrapText="1"/>
    </xf>
    <xf numFmtId="0" fontId="11" fillId="0" borderId="14" xfId="0" applyFont="1" applyBorder="1" applyAlignment="1">
      <alignment horizontal="left"/>
    </xf>
    <xf numFmtId="0" fontId="0" fillId="0" borderId="14" xfId="0" applyBorder="1"/>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cellXfs>
  <cellStyles count="1">
    <cellStyle name="Normal" xfId="0" builtinId="0"/>
  </cellStyles>
  <dxfs count="2">
    <dxf>
      <font>
        <b/>
        <i val="0"/>
        <color rgb="FFE03C31"/>
      </font>
    </dxf>
    <dxf>
      <font>
        <b/>
        <i val="0"/>
      </font>
      <fill>
        <patternFill>
          <bgColor rgb="FF78B928"/>
        </patternFill>
      </fill>
    </dxf>
  </dxfs>
  <tableStyles count="0" defaultTableStyle="TableStyleMedium2" defaultPivotStyle="PivotStyleLight16"/>
  <colors>
    <mruColors>
      <color rgb="FFE03C31"/>
      <color rgb="FF000000"/>
      <color rgb="FF78B928"/>
      <color rgb="FF008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4038600</xdr:colOff>
      <xdr:row>13</xdr:row>
      <xdr:rowOff>114300</xdr:rowOff>
    </xdr:from>
    <xdr:to>
      <xdr:col>4</xdr:col>
      <xdr:colOff>266700</xdr:colOff>
      <xdr:row>18</xdr:row>
      <xdr:rowOff>121920</xdr:rowOff>
    </xdr:to>
    <xdr:grpSp>
      <xdr:nvGrpSpPr>
        <xdr:cNvPr id="1043" name="Group 19">
          <a:extLst>
            <a:ext uri="{FF2B5EF4-FFF2-40B4-BE49-F238E27FC236}">
              <a16:creationId xmlns:a16="http://schemas.microsoft.com/office/drawing/2014/main" id="{00000000-0008-0000-0000-000013040000}"/>
            </a:ext>
          </a:extLst>
        </xdr:cNvPr>
        <xdr:cNvGrpSpPr>
          <a:grpSpLocks/>
        </xdr:cNvGrpSpPr>
      </xdr:nvGrpSpPr>
      <xdr:grpSpPr bwMode="auto">
        <a:xfrm>
          <a:off x="4362450" y="2628900"/>
          <a:ext cx="1628775" cy="817245"/>
          <a:chOff x="138" y="618"/>
          <a:chExt cx="167" cy="86"/>
        </a:xfrm>
      </xdr:grpSpPr>
      <xdr:grpSp>
        <xdr:nvGrpSpPr>
          <xdr:cNvPr id="1025" name="Group 1">
            <a:extLst>
              <a:ext uri="{FF2B5EF4-FFF2-40B4-BE49-F238E27FC236}">
                <a16:creationId xmlns:a16="http://schemas.microsoft.com/office/drawing/2014/main" id="{00000000-0008-0000-0000-000001040000}"/>
              </a:ext>
            </a:extLst>
          </xdr:cNvPr>
          <xdr:cNvGrpSpPr>
            <a:grpSpLocks/>
          </xdr:cNvGrpSpPr>
        </xdr:nvGrpSpPr>
        <xdr:grpSpPr bwMode="auto">
          <a:xfrm>
            <a:off x="138" y="619"/>
            <a:ext cx="147" cy="62"/>
            <a:chOff x="0" y="0"/>
            <a:chExt cx="20000" cy="20000"/>
          </a:xfrm>
        </xdr:grpSpPr>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0" y="0"/>
              <a:ext cx="15002" cy="12700"/>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7" name="Rectangle 3">
              <a:extLst>
                <a:ext uri="{FF2B5EF4-FFF2-40B4-BE49-F238E27FC236}">
                  <a16:creationId xmlns:a16="http://schemas.microsoft.com/office/drawing/2014/main" id="{00000000-0008-0000-0000-000003040000}"/>
                </a:ext>
              </a:extLst>
            </xdr:cNvPr>
            <xdr:cNvSpPr>
              <a:spLocks noChangeArrowheads="1"/>
            </xdr:cNvSpPr>
          </xdr:nvSpPr>
          <xdr:spPr bwMode="auto">
            <a:xfrm>
              <a:off x="2999" y="3675"/>
              <a:ext cx="15002" cy="12700"/>
            </a:xfrm>
            <a:prstGeom prst="rect">
              <a:avLst/>
            </a:prstGeom>
            <a:noFill/>
            <a:ln w="9525">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8" name="Line 4">
              <a:extLst>
                <a:ext uri="{FF2B5EF4-FFF2-40B4-BE49-F238E27FC236}">
                  <a16:creationId xmlns:a16="http://schemas.microsoft.com/office/drawing/2014/main" id="{00000000-0008-0000-0000-000004040000}"/>
                </a:ext>
              </a:extLst>
            </xdr:cNvPr>
            <xdr:cNvSpPr>
              <a:spLocks noChangeShapeType="1"/>
            </xdr:cNvSpPr>
          </xdr:nvSpPr>
          <xdr:spPr bwMode="auto">
            <a:xfrm>
              <a:off x="0" y="50"/>
              <a:ext cx="3006" cy="3638"/>
            </a:xfrm>
            <a:prstGeom prst="line">
              <a:avLst/>
            </a:prstGeom>
            <a:noFill/>
            <a:ln w="9525">
              <a:solidFill>
                <a:srgbClr val="000000"/>
              </a:solidFill>
              <a:round/>
              <a:headEnd type="none" w="sm" len="sm"/>
              <a:tailEnd type="non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9" name="Line 5">
              <a:extLst>
                <a:ext uri="{FF2B5EF4-FFF2-40B4-BE49-F238E27FC236}">
                  <a16:creationId xmlns:a16="http://schemas.microsoft.com/office/drawing/2014/main" id="{00000000-0008-0000-0000-000005040000}"/>
                </a:ext>
              </a:extLst>
            </xdr:cNvPr>
            <xdr:cNvSpPr>
              <a:spLocks noChangeShapeType="1"/>
            </xdr:cNvSpPr>
          </xdr:nvSpPr>
          <xdr:spPr bwMode="auto">
            <a:xfrm>
              <a:off x="0" y="12738"/>
              <a:ext cx="3006" cy="3637"/>
            </a:xfrm>
            <a:prstGeom prst="line">
              <a:avLst/>
            </a:prstGeom>
            <a:noFill/>
            <a:ln w="9525">
              <a:solidFill>
                <a:srgbClr val="000000"/>
              </a:solidFill>
              <a:round/>
              <a:headEnd type="none" w="sm" len="sm"/>
              <a:tailEnd type="non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0" name="Line 6">
              <a:extLst>
                <a:ext uri="{FF2B5EF4-FFF2-40B4-BE49-F238E27FC236}">
                  <a16:creationId xmlns:a16="http://schemas.microsoft.com/office/drawing/2014/main" id="{00000000-0008-0000-0000-000006040000}"/>
                </a:ext>
              </a:extLst>
            </xdr:cNvPr>
            <xdr:cNvSpPr>
              <a:spLocks noChangeShapeType="1"/>
            </xdr:cNvSpPr>
          </xdr:nvSpPr>
          <xdr:spPr bwMode="auto">
            <a:xfrm>
              <a:off x="14995" y="50"/>
              <a:ext cx="3006" cy="3638"/>
            </a:xfrm>
            <a:prstGeom prst="line">
              <a:avLst/>
            </a:prstGeom>
            <a:noFill/>
            <a:ln w="9525">
              <a:solidFill>
                <a:srgbClr val="000000"/>
              </a:solidFill>
              <a:round/>
              <a:headEnd type="none" w="sm" len="sm"/>
              <a:tailEnd type="non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1" name="Line 7">
              <a:extLst>
                <a:ext uri="{FF2B5EF4-FFF2-40B4-BE49-F238E27FC236}">
                  <a16:creationId xmlns:a16="http://schemas.microsoft.com/office/drawing/2014/main" id="{00000000-0008-0000-0000-000007040000}"/>
                </a:ext>
              </a:extLst>
            </xdr:cNvPr>
            <xdr:cNvSpPr>
              <a:spLocks noChangeShapeType="1"/>
            </xdr:cNvSpPr>
          </xdr:nvSpPr>
          <xdr:spPr bwMode="auto">
            <a:xfrm>
              <a:off x="14995" y="12738"/>
              <a:ext cx="3006" cy="3637"/>
            </a:xfrm>
            <a:prstGeom prst="line">
              <a:avLst/>
            </a:prstGeom>
            <a:noFill/>
            <a:ln w="9525">
              <a:solidFill>
                <a:srgbClr val="000000"/>
              </a:solidFill>
              <a:round/>
              <a:headEnd type="none" w="sm" len="sm"/>
              <a:tailEnd type="non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2" name="Line 8">
              <a:extLst>
                <a:ext uri="{FF2B5EF4-FFF2-40B4-BE49-F238E27FC236}">
                  <a16:creationId xmlns:a16="http://schemas.microsoft.com/office/drawing/2014/main" id="{00000000-0008-0000-0000-000008040000}"/>
                </a:ext>
              </a:extLst>
            </xdr:cNvPr>
            <xdr:cNvSpPr>
              <a:spLocks noChangeShapeType="1"/>
            </xdr:cNvSpPr>
          </xdr:nvSpPr>
          <xdr:spPr bwMode="auto">
            <a:xfrm>
              <a:off x="5998" y="19987"/>
              <a:ext cx="10004" cy="13"/>
            </a:xfrm>
            <a:prstGeom prst="line">
              <a:avLst/>
            </a:prstGeom>
            <a:noFill/>
            <a:ln w="9525">
              <a:solidFill>
                <a:srgbClr val="000000"/>
              </a:solidFill>
              <a:round/>
              <a:headEnd type="triangle" w="sm" len="sm"/>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3" name="Line 9">
              <a:extLst>
                <a:ext uri="{FF2B5EF4-FFF2-40B4-BE49-F238E27FC236}">
                  <a16:creationId xmlns:a16="http://schemas.microsoft.com/office/drawing/2014/main" id="{00000000-0008-0000-0000-000009040000}"/>
                </a:ext>
              </a:extLst>
            </xdr:cNvPr>
            <xdr:cNvSpPr>
              <a:spLocks noChangeShapeType="1"/>
            </xdr:cNvSpPr>
          </xdr:nvSpPr>
          <xdr:spPr bwMode="auto">
            <a:xfrm>
              <a:off x="19993" y="3675"/>
              <a:ext cx="7" cy="12700"/>
            </a:xfrm>
            <a:prstGeom prst="line">
              <a:avLst/>
            </a:prstGeom>
            <a:noFill/>
            <a:ln w="9525">
              <a:solidFill>
                <a:srgbClr val="000000"/>
              </a:solidFill>
              <a:round/>
              <a:headEnd type="triangle" w="sm" len="sm"/>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4" name="Line 10">
              <a:extLst>
                <a:ext uri="{FF2B5EF4-FFF2-40B4-BE49-F238E27FC236}">
                  <a16:creationId xmlns:a16="http://schemas.microsoft.com/office/drawing/2014/main" id="{00000000-0008-0000-0000-00000A040000}"/>
                </a:ext>
              </a:extLst>
            </xdr:cNvPr>
            <xdr:cNvSpPr>
              <a:spLocks noChangeShapeType="1"/>
            </xdr:cNvSpPr>
          </xdr:nvSpPr>
          <xdr:spPr bwMode="auto">
            <a:xfrm>
              <a:off x="5776" y="1359"/>
              <a:ext cx="1006" cy="1825"/>
            </a:xfrm>
            <a:prstGeom prst="line">
              <a:avLst/>
            </a:prstGeom>
            <a:noFill/>
            <a:ln w="9525">
              <a:solidFill>
                <a:srgbClr val="000000"/>
              </a:solidFill>
              <a:round/>
              <a:headEnd type="none" w="sm" len="sm"/>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5" name="Line 11">
              <a:extLst>
                <a:ext uri="{FF2B5EF4-FFF2-40B4-BE49-F238E27FC236}">
                  <a16:creationId xmlns:a16="http://schemas.microsoft.com/office/drawing/2014/main" id="{00000000-0008-0000-0000-00000B040000}"/>
                </a:ext>
              </a:extLst>
            </xdr:cNvPr>
            <xdr:cNvSpPr>
              <a:spLocks noChangeShapeType="1"/>
            </xdr:cNvSpPr>
          </xdr:nvSpPr>
          <xdr:spPr bwMode="auto">
            <a:xfrm>
              <a:off x="6998" y="4179"/>
              <a:ext cx="1006" cy="1812"/>
            </a:xfrm>
            <a:prstGeom prst="line">
              <a:avLst/>
            </a:prstGeom>
            <a:noFill/>
            <a:ln w="9525">
              <a:solidFill>
                <a:srgbClr val="000000"/>
              </a:solidFill>
              <a:round/>
              <a:headEnd type="triangle" w="sm" len="sm"/>
              <a:tailEnd type="non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168" y="618"/>
            <a:ext cx="15"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7432" rIns="0" bIns="0" anchor="t" upright="1">
            <a:spAutoFit/>
          </a:bodyPr>
          <a:lstStyle/>
          <a:p>
            <a:pPr algn="l" rtl="0">
              <a:defRPr sz="1000"/>
            </a:pPr>
            <a:r>
              <a:rPr lang="en-US" sz="1000" b="0" i="0" u="none" strike="noStrike" baseline="0">
                <a:solidFill>
                  <a:srgbClr val="000000"/>
                </a:solidFill>
                <a:latin typeface="Arial"/>
                <a:cs typeface="Arial"/>
              </a:rPr>
              <a:t>T</a:t>
            </a:r>
          </a:p>
        </xdr:txBody>
      </xdr:sp>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216" y="684"/>
            <a:ext cx="15"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7432" rIns="0" bIns="0" anchor="t" upright="1">
            <a:spAutoFit/>
          </a:bodyPr>
          <a:lstStyle/>
          <a:p>
            <a:pPr algn="l" rtl="0">
              <a:defRPr sz="1000"/>
            </a:pPr>
            <a:r>
              <a:rPr lang="en-US" sz="1000" b="0" i="0" u="none" strike="noStrike" baseline="0">
                <a:solidFill>
                  <a:srgbClr val="000000"/>
                </a:solidFill>
                <a:latin typeface="Arial"/>
                <a:cs typeface="Arial"/>
              </a:rPr>
              <a:t>L</a:t>
            </a:r>
          </a:p>
        </xdr:txBody>
      </xdr:sp>
      <xdr:sp macro="" textlink="">
        <xdr:nvSpPr>
          <xdr:cNvPr id="1038" name="Text Box 14">
            <a:extLst>
              <a:ext uri="{FF2B5EF4-FFF2-40B4-BE49-F238E27FC236}">
                <a16:creationId xmlns:a16="http://schemas.microsoft.com/office/drawing/2014/main" id="{00000000-0008-0000-0000-00000E040000}"/>
              </a:ext>
            </a:extLst>
          </xdr:cNvPr>
          <xdr:cNvSpPr txBox="1">
            <a:spLocks noChangeArrowheads="1"/>
          </xdr:cNvSpPr>
        </xdr:nvSpPr>
        <xdr:spPr bwMode="auto">
          <a:xfrm>
            <a:off x="289" y="642"/>
            <a:ext cx="1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7432" rIns="0" bIns="0" anchor="t" upright="1">
            <a:spAutoFit/>
          </a:bodyPr>
          <a:lstStyle/>
          <a:p>
            <a:pPr algn="l" rtl="0">
              <a:defRPr sz="1000"/>
            </a:pPr>
            <a:r>
              <a:rPr lang="en-US" sz="1000" b="0" i="0" u="none" strike="noStrike" baseline="0">
                <a:solidFill>
                  <a:srgbClr val="000000"/>
                </a:solidFill>
                <a:latin typeface="Arial"/>
                <a:cs typeface="Arial"/>
              </a:rPr>
              <a:t>H</a:t>
            </a:r>
          </a:p>
        </xdr:txBody>
      </xdr:sp>
    </xdr:grpSp>
    <xdr:clientData/>
  </xdr:twoCellAnchor>
  <xdr:twoCellAnchor editAs="oneCell">
    <xdr:from>
      <xdr:col>5</xdr:col>
      <xdr:colOff>38100</xdr:colOff>
      <xdr:row>0</xdr:row>
      <xdr:rowOff>0</xdr:rowOff>
    </xdr:from>
    <xdr:to>
      <xdr:col>7</xdr:col>
      <xdr:colOff>1091948</xdr:colOff>
      <xdr:row>2</xdr:row>
      <xdr:rowOff>143510</xdr:rowOff>
    </xdr:to>
    <xdr:pic>
      <xdr:nvPicPr>
        <xdr:cNvPr id="18" name="Picture 16">
          <a:extLst>
            <a:ext uri="{FF2B5EF4-FFF2-40B4-BE49-F238E27FC236}">
              <a16:creationId xmlns:a16="http://schemas.microsoft.com/office/drawing/2014/main" id="{7B943CF6-FC9D-42EF-BBD3-CBAA9A510C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28460" y="0"/>
          <a:ext cx="2120648" cy="478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7"/>
  <sheetViews>
    <sheetView showGridLines="0" tabSelected="1" workbookViewId="0">
      <selection activeCell="C28" sqref="C28:C31"/>
    </sheetView>
  </sheetViews>
  <sheetFormatPr defaultRowHeight="12.75" x14ac:dyDescent="0.2"/>
  <cols>
    <col min="1" max="1" width="6.7109375" customWidth="1"/>
    <col min="2" max="2" width="58.7109375" customWidth="1"/>
    <col min="3" max="3" width="16.7109375" customWidth="1"/>
    <col min="4" max="4" width="3.7109375" customWidth="1"/>
    <col min="5" max="6" width="12.7109375" customWidth="1"/>
    <col min="7" max="7" width="2.7109375" customWidth="1"/>
    <col min="8" max="8" width="26.5703125" customWidth="1"/>
    <col min="9" max="9" width="21.85546875" customWidth="1"/>
  </cols>
  <sheetData>
    <row r="1" spans="1:13" ht="13.15" customHeight="1" x14ac:dyDescent="0.2">
      <c r="A1" s="56" t="s">
        <v>46</v>
      </c>
      <c r="B1" s="56"/>
      <c r="C1" s="56"/>
      <c r="D1" s="56"/>
      <c r="E1" s="56"/>
      <c r="F1" s="12"/>
    </row>
    <row r="2" spans="1:13" ht="13.15" customHeight="1" x14ac:dyDescent="0.2">
      <c r="A2" s="56"/>
      <c r="B2" s="56"/>
      <c r="C2" s="56"/>
      <c r="D2" s="56"/>
      <c r="E2" s="56"/>
      <c r="F2" s="12"/>
    </row>
    <row r="3" spans="1:13" ht="45" customHeight="1" x14ac:dyDescent="0.2">
      <c r="A3" s="57" t="s">
        <v>47</v>
      </c>
      <c r="B3" s="57"/>
      <c r="C3" s="57"/>
      <c r="D3" s="57"/>
      <c r="E3" s="57"/>
      <c r="F3" s="13"/>
    </row>
    <row r="4" spans="1:13" ht="13.15" customHeight="1" x14ac:dyDescent="0.2">
      <c r="A4" s="1" t="s">
        <v>6</v>
      </c>
      <c r="M4" s="11" t="s">
        <v>27</v>
      </c>
    </row>
    <row r="5" spans="1:13" ht="13.15" customHeight="1" x14ac:dyDescent="0.2">
      <c r="A5" s="4" t="s">
        <v>7</v>
      </c>
      <c r="B5" s="16" t="s">
        <v>44</v>
      </c>
      <c r="C5" s="14"/>
      <c r="D5" s="14"/>
      <c r="E5" s="14"/>
      <c r="M5" s="11" t="s">
        <v>28</v>
      </c>
    </row>
    <row r="6" spans="1:13" ht="13.15" customHeight="1" x14ac:dyDescent="0.2">
      <c r="A6" s="4" t="s">
        <v>7</v>
      </c>
      <c r="B6" s="14" t="s">
        <v>12</v>
      </c>
      <c r="C6" s="14"/>
      <c r="D6" s="14"/>
      <c r="E6" s="14"/>
      <c r="F6" s="33"/>
      <c r="H6" s="21"/>
    </row>
    <row r="7" spans="1:13" ht="13.15" customHeight="1" thickBot="1" x14ac:dyDescent="0.25">
      <c r="A7" s="4" t="s">
        <v>7</v>
      </c>
      <c r="B7" s="14" t="s">
        <v>13</v>
      </c>
      <c r="C7" s="14"/>
      <c r="D7" s="14"/>
      <c r="E7" s="14"/>
    </row>
    <row r="8" spans="1:13" ht="13.15" customHeight="1" x14ac:dyDescent="0.2">
      <c r="A8" s="4" t="s">
        <v>7</v>
      </c>
      <c r="B8" s="16" t="s">
        <v>43</v>
      </c>
      <c r="C8" s="14"/>
      <c r="D8" s="14"/>
      <c r="E8" s="14"/>
      <c r="F8" s="18" t="s">
        <v>32</v>
      </c>
      <c r="H8" s="21"/>
    </row>
    <row r="9" spans="1:13" ht="13.15" customHeight="1" thickBot="1" x14ac:dyDescent="0.25">
      <c r="A9" s="5" t="s">
        <v>7</v>
      </c>
      <c r="B9" s="55" t="s">
        <v>14</v>
      </c>
      <c r="C9" s="55"/>
      <c r="D9" s="55"/>
      <c r="E9" s="60"/>
      <c r="F9" s="22" t="s">
        <v>33</v>
      </c>
      <c r="H9" s="20" t="s">
        <v>34</v>
      </c>
      <c r="I9" s="20"/>
    </row>
    <row r="10" spans="1:13" ht="13.15" customHeight="1" x14ac:dyDescent="0.2">
      <c r="A10" s="3"/>
      <c r="F10" s="19">
        <v>0.11799999999999999</v>
      </c>
      <c r="H10" s="21" t="s">
        <v>36</v>
      </c>
    </row>
    <row r="11" spans="1:13" ht="13.15" customHeight="1" x14ac:dyDescent="0.2">
      <c r="A11" s="1" t="s">
        <v>9</v>
      </c>
      <c r="F11" s="19">
        <v>0.17699999999999999</v>
      </c>
      <c r="H11" s="21" t="s">
        <v>37</v>
      </c>
    </row>
    <row r="12" spans="1:13" ht="13.15" customHeight="1" x14ac:dyDescent="0.2">
      <c r="A12" s="4" t="s">
        <v>7</v>
      </c>
      <c r="B12" s="15" t="s">
        <v>15</v>
      </c>
      <c r="C12" s="15"/>
      <c r="D12" s="15"/>
      <c r="E12" s="15"/>
      <c r="F12" s="23">
        <v>0.22</v>
      </c>
      <c r="H12" s="21" t="s">
        <v>38</v>
      </c>
    </row>
    <row r="13" spans="1:13" ht="13.15" customHeight="1" x14ac:dyDescent="0.2">
      <c r="A13" s="4" t="s">
        <v>7</v>
      </c>
      <c r="B13" s="58" t="s">
        <v>25</v>
      </c>
      <c r="C13" s="58"/>
      <c r="D13" s="58"/>
      <c r="E13" s="59"/>
      <c r="F13" s="19">
        <v>0.23599999999999999</v>
      </c>
      <c r="H13" s="21" t="s">
        <v>39</v>
      </c>
    </row>
    <row r="14" spans="1:13" ht="13.15" customHeight="1" x14ac:dyDescent="0.2">
      <c r="A14" s="4"/>
      <c r="F14" s="19">
        <v>0.35399999999999998</v>
      </c>
      <c r="H14" s="21" t="s">
        <v>40</v>
      </c>
    </row>
    <row r="15" spans="1:13" ht="13.15" customHeight="1" x14ac:dyDescent="0.2">
      <c r="A15" s="6" t="s">
        <v>8</v>
      </c>
      <c r="F15" s="19">
        <v>0.47199999999999998</v>
      </c>
      <c r="H15" s="21" t="s">
        <v>41</v>
      </c>
    </row>
    <row r="16" spans="1:13" ht="13.15" customHeight="1" x14ac:dyDescent="0.2">
      <c r="A16" s="5">
        <v>1</v>
      </c>
      <c r="B16" s="16" t="s">
        <v>16</v>
      </c>
      <c r="C16" s="14"/>
      <c r="D16" s="14"/>
      <c r="E16" s="14"/>
      <c r="F16" s="19">
        <v>0.70799999999999996</v>
      </c>
      <c r="H16" s="21" t="s">
        <v>42</v>
      </c>
    </row>
    <row r="17" spans="1:9" ht="13.15" customHeight="1" x14ac:dyDescent="0.2">
      <c r="A17" s="5">
        <v>2</v>
      </c>
      <c r="B17" s="16" t="s">
        <v>17</v>
      </c>
      <c r="C17" s="14"/>
      <c r="D17" s="14"/>
      <c r="E17" s="14"/>
      <c r="F17" s="23">
        <v>0.98399999999999999</v>
      </c>
      <c r="H17" s="67" t="s">
        <v>48</v>
      </c>
      <c r="I17" s="68"/>
    </row>
    <row r="18" spans="1:9" ht="13.15" customHeight="1" x14ac:dyDescent="0.2">
      <c r="A18" s="5">
        <v>3</v>
      </c>
      <c r="B18" s="16" t="s">
        <v>18</v>
      </c>
      <c r="C18" s="14"/>
      <c r="D18" s="14"/>
      <c r="E18" s="14"/>
      <c r="F18" s="23">
        <v>1.181</v>
      </c>
      <c r="H18" s="21" t="s">
        <v>49</v>
      </c>
      <c r="I18" s="69" t="s">
        <v>60</v>
      </c>
    </row>
    <row r="19" spans="1:9" ht="13.15" customHeight="1" thickBot="1" x14ac:dyDescent="0.25">
      <c r="A19" s="4"/>
      <c r="F19" s="23">
        <v>1.3779999999999999</v>
      </c>
      <c r="H19" s="21" t="s">
        <v>50</v>
      </c>
      <c r="I19" s="70"/>
    </row>
    <row r="20" spans="1:9" ht="13.15" customHeight="1" x14ac:dyDescent="0.2">
      <c r="A20" s="40" t="s">
        <v>0</v>
      </c>
      <c r="B20" s="34" t="s">
        <v>22</v>
      </c>
      <c r="C20" s="8">
        <v>24</v>
      </c>
      <c r="D20" s="47" t="s">
        <v>23</v>
      </c>
      <c r="E20" s="17" t="s">
        <v>19</v>
      </c>
      <c r="F20" s="23">
        <v>1.575</v>
      </c>
      <c r="H20" s="21" t="s">
        <v>51</v>
      </c>
      <c r="I20" s="70"/>
    </row>
    <row r="21" spans="1:9" ht="13.15" customHeight="1" x14ac:dyDescent="0.2">
      <c r="A21" s="41" t="s">
        <v>1</v>
      </c>
      <c r="B21" s="35" t="s">
        <v>24</v>
      </c>
      <c r="C21" s="9">
        <v>48</v>
      </c>
      <c r="D21" s="48" t="s">
        <v>23</v>
      </c>
      <c r="E21" s="17"/>
      <c r="F21" s="23">
        <v>1.9690000000000001</v>
      </c>
      <c r="H21" s="21" t="s">
        <v>52</v>
      </c>
      <c r="I21" s="70"/>
    </row>
    <row r="22" spans="1:9" ht="13.15" customHeight="1" thickBot="1" x14ac:dyDescent="0.25">
      <c r="A22" s="42"/>
      <c r="B22" s="36" t="s">
        <v>26</v>
      </c>
      <c r="C22" s="10" t="s">
        <v>28</v>
      </c>
      <c r="D22" s="49"/>
      <c r="E22" s="17"/>
      <c r="F22" s="23">
        <v>2.3620000000000001</v>
      </c>
      <c r="H22" s="21" t="s">
        <v>53</v>
      </c>
      <c r="I22" s="70"/>
    </row>
    <row r="23" spans="1:9" ht="13.15" customHeight="1" x14ac:dyDescent="0.2">
      <c r="A23" s="43" t="s">
        <v>2</v>
      </c>
      <c r="B23" s="37" t="s">
        <v>30</v>
      </c>
      <c r="C23" s="25">
        <f>0.0361*$C$20</f>
        <v>0.86640000000000006</v>
      </c>
      <c r="D23" s="47" t="s">
        <v>29</v>
      </c>
      <c r="E23" s="17" t="s">
        <v>20</v>
      </c>
      <c r="F23" s="23">
        <v>2.5</v>
      </c>
      <c r="H23" s="21" t="s">
        <v>54</v>
      </c>
      <c r="I23" s="70"/>
    </row>
    <row r="24" spans="1:9" ht="13.15" customHeight="1" x14ac:dyDescent="0.2">
      <c r="A24" s="44" t="s">
        <v>5</v>
      </c>
      <c r="B24" s="38" t="s">
        <v>5</v>
      </c>
      <c r="C24" s="26">
        <f>IF($C$20=0,0,$C$21/$C$20)</f>
        <v>2</v>
      </c>
      <c r="D24" s="50"/>
      <c r="E24" s="17"/>
      <c r="F24" s="23">
        <v>2.7559999999999998</v>
      </c>
      <c r="H24" s="21" t="s">
        <v>55</v>
      </c>
      <c r="I24" s="70"/>
    </row>
    <row r="25" spans="1:9" ht="13.15" customHeight="1" x14ac:dyDescent="0.2">
      <c r="A25" s="45" t="s">
        <v>3</v>
      </c>
      <c r="B25" s="38" t="s">
        <v>31</v>
      </c>
      <c r="C25" s="27">
        <v>750</v>
      </c>
      <c r="D25" s="48" t="s">
        <v>29</v>
      </c>
      <c r="F25" s="23">
        <v>3.15</v>
      </c>
      <c r="H25" s="21" t="s">
        <v>56</v>
      </c>
      <c r="I25" s="70"/>
    </row>
    <row r="26" spans="1:9" ht="13.15" customHeight="1" thickBot="1" x14ac:dyDescent="0.25">
      <c r="A26" s="46" t="s">
        <v>4</v>
      </c>
      <c r="B26" s="39" t="s">
        <v>4</v>
      </c>
      <c r="C26" s="28">
        <f>IF($C$24=0,0,IF($C$24&gt;4,0.94,-0.005*$C$24^5+0.0606*$C$24^4-0.2725*$C$24^3+0.4849*$C$24^2+0.0553*$C$24-0.0021))</f>
        <v>0.67769999999999997</v>
      </c>
      <c r="D26" s="51"/>
      <c r="F26" s="23">
        <v>3.5430000000000001</v>
      </c>
      <c r="H26" s="21" t="s">
        <v>57</v>
      </c>
      <c r="I26" s="70"/>
    </row>
    <row r="27" spans="1:9" ht="13.15" customHeight="1" thickBot="1" x14ac:dyDescent="0.25">
      <c r="A27" s="30" t="s">
        <v>45</v>
      </c>
      <c r="B27" s="53" t="s">
        <v>35</v>
      </c>
      <c r="C27" s="29">
        <f>IF($C$22="Braced",POWER($C$26*$C$23*$C$20^2/$C$25,0.5),IF($C$22="Open",1.5*POWER($C$26*$C$23*$C$20^2/$C$25,0.5),0))</f>
        <v>1.0072791250889694</v>
      </c>
      <c r="D27" s="32" t="s">
        <v>23</v>
      </c>
      <c r="E27" s="7" t="s">
        <v>21</v>
      </c>
      <c r="F27" s="24">
        <v>3.9369999999999998</v>
      </c>
      <c r="H27" s="20" t="s">
        <v>58</v>
      </c>
      <c r="I27" s="71"/>
    </row>
    <row r="28" spans="1:9" ht="13.15" customHeight="1" x14ac:dyDescent="0.2">
      <c r="A28" s="2"/>
      <c r="C28" s="65" t="str">
        <f>IF(C27&gt;3.937, "Requires Block &gt; 100 mm. Contact Tech Service.","")</f>
        <v/>
      </c>
      <c r="F28" s="61" t="s">
        <v>59</v>
      </c>
      <c r="H28" s="63"/>
    </row>
    <row r="29" spans="1:9" ht="13.15" customHeight="1" x14ac:dyDescent="0.2">
      <c r="C29" s="66"/>
      <c r="F29" s="62"/>
      <c r="H29" s="64"/>
    </row>
    <row r="30" spans="1:9" ht="13.15" customHeight="1" x14ac:dyDescent="0.2">
      <c r="C30" s="66"/>
      <c r="F30" s="31"/>
      <c r="H30" s="52"/>
    </row>
    <row r="31" spans="1:9" ht="13.15" customHeight="1" x14ac:dyDescent="0.2">
      <c r="C31" s="66"/>
    </row>
    <row r="32" spans="1:9" ht="13.15" customHeight="1" x14ac:dyDescent="0.2"/>
    <row r="33" spans="13:16" ht="13.15" customHeight="1" x14ac:dyDescent="0.2"/>
    <row r="34" spans="13:16" ht="13.15" customHeight="1" x14ac:dyDescent="0.2"/>
    <row r="35" spans="13:16" ht="13.15" customHeight="1" x14ac:dyDescent="0.2"/>
    <row r="36" spans="13:16" ht="13.15" customHeight="1" x14ac:dyDescent="0.2"/>
    <row r="37" spans="13:16" ht="13.15" customHeight="1" x14ac:dyDescent="0.2"/>
    <row r="38" spans="13:16" ht="13.15" customHeight="1" x14ac:dyDescent="0.2"/>
    <row r="39" spans="13:16" ht="13.15" customHeight="1" x14ac:dyDescent="0.2"/>
    <row r="40" spans="13:16" ht="13.15" customHeight="1" x14ac:dyDescent="0.2"/>
    <row r="41" spans="13:16" ht="13.15" customHeight="1" x14ac:dyDescent="0.2"/>
    <row r="45" spans="13:16" x14ac:dyDescent="0.2">
      <c r="M45" s="55" t="s">
        <v>10</v>
      </c>
      <c r="N45" s="55"/>
      <c r="O45" s="55"/>
      <c r="P45" s="55"/>
    </row>
    <row r="65" spans="9:11" x14ac:dyDescent="0.2">
      <c r="I65" s="54" t="s">
        <v>11</v>
      </c>
      <c r="J65" s="54"/>
      <c r="K65" s="54"/>
    </row>
    <row r="66" spans="9:11" x14ac:dyDescent="0.2">
      <c r="I66" s="54"/>
      <c r="J66" s="54"/>
      <c r="K66" s="54"/>
    </row>
    <row r="67" spans="9:11" x14ac:dyDescent="0.2">
      <c r="I67" s="54"/>
      <c r="J67" s="54"/>
      <c r="K67" s="54"/>
    </row>
  </sheetData>
  <sheetProtection algorithmName="SHA-512" hashValue="7Oncvei7JOaC53q2kGiTLdSXjlhVtpryC2U/aVJyGCXNzLq9QS2fxUamwlrCzMBcCaQxcT0Y0TuR0iKYDyr85g==" saltValue="lgyv3OfeHpmygYQhuaGAsg==" spinCount="100000" sheet="1" objects="1" scenarios="1"/>
  <protectedRanges>
    <protectedRange sqref="C20:C22" name="Inputs"/>
  </protectedRanges>
  <mergeCells count="10">
    <mergeCell ref="I65:K67"/>
    <mergeCell ref="M45:P45"/>
    <mergeCell ref="A1:E2"/>
    <mergeCell ref="A3:E3"/>
    <mergeCell ref="B13:E13"/>
    <mergeCell ref="B9:E9"/>
    <mergeCell ref="F28:F29"/>
    <mergeCell ref="H28:H29"/>
    <mergeCell ref="C28:C31"/>
    <mergeCell ref="I18:I27"/>
  </mergeCells>
  <phoneticPr fontId="0" type="noConversion"/>
  <conditionalFormatting sqref="F10:F27">
    <cfRule type="cellIs" dxfId="1" priority="2" stopIfTrue="1" operator="greaterThanOrEqual">
      <formula>$C$27</formula>
    </cfRule>
  </conditionalFormatting>
  <conditionalFormatting sqref="C27">
    <cfRule type="expression" dxfId="0" priority="1">
      <formula>$C$27&gt;3.937</formula>
    </cfRule>
  </conditionalFormatting>
  <dataValidations count="1">
    <dataValidation type="list" allowBlank="1" showInputMessage="1" showErrorMessage="1" sqref="C22" xr:uid="{8C3F6BD2-46C7-451B-BD3A-B1175AD63B74}">
      <formula1>$M$4:$M$5</formula1>
    </dataValidation>
  </dataValidations>
  <pageMargins left="0.75" right="0.75" top="1" bottom="1" header="0.5" footer="0.5"/>
  <pageSetup orientation="portrait" horizontalDpi="4294967292"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Calculation</vt:lpstr>
    </vt:vector>
  </TitlesOfParts>
  <Company>CYRO Industries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 Srvcs Engineer - Sheet</dc:creator>
  <cp:lastModifiedBy>Morrison, David</cp:lastModifiedBy>
  <cp:lastPrinted>2000-10-30T14:46:41Z</cp:lastPrinted>
  <dcterms:created xsi:type="dcterms:W3CDTF">2000-10-27T19:36:51Z</dcterms:created>
  <dcterms:modified xsi:type="dcterms:W3CDTF">2021-06-28T10:52:43Z</dcterms:modified>
</cp:coreProperties>
</file>